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ING-RTC" sheetId="1" r:id="rId1"/>
  </sheets>
  <definedNames>
    <definedName name="_xlnm.Print_Area" localSheetId="0">'ING-RTC'!$A$1:$K$61</definedName>
  </definedNames>
  <calcPr fullCalcOnLoad="1"/>
</workbook>
</file>

<file path=xl/sharedStrings.xml><?xml version="1.0" encoding="utf-8"?>
<sst xmlns="http://schemas.openxmlformats.org/spreadsheetml/2006/main" count="90" uniqueCount="88">
  <si>
    <t>Reducciones</t>
  </si>
  <si>
    <t>Ampliaciones</t>
  </si>
  <si>
    <t>2</t>
  </si>
  <si>
    <t>3= (1 + ó - 2)</t>
  </si>
  <si>
    <t>Transferencias al Resto del Sector Público</t>
  </si>
  <si>
    <t>5111</t>
  </si>
  <si>
    <t>5231</t>
  </si>
  <si>
    <t>Convenios</t>
  </si>
  <si>
    <t>ESTADO ANALÍTICO DE INGRESOS PRESUPUESTALES POR RUBRO, TIPO, CLASE-CONCEPTO</t>
  </si>
  <si>
    <t>Fuente del Ingreso (No Tributarios)</t>
  </si>
  <si>
    <t>Ingresos
Estimado</t>
  </si>
  <si>
    <t>Modificaciones a
Ingresos Estimado</t>
  </si>
  <si>
    <t>Ingresos Modificado</t>
  </si>
  <si>
    <t>Ingresos Devengado</t>
  </si>
  <si>
    <t>Ingresos Recaudado</t>
  </si>
  <si>
    <t>Cuentas
por Cobrar</t>
  </si>
  <si>
    <t>% Avance de 
Recaudación</t>
  </si>
  <si>
    <t>6= (4 - 5)</t>
  </si>
  <si>
    <t>6= (5 / 3)</t>
  </si>
  <si>
    <t>81300000</t>
  </si>
  <si>
    <t>V</t>
  </si>
  <si>
    <t>Productos</t>
  </si>
  <si>
    <t>V.I</t>
  </si>
  <si>
    <t>Productos de Tipo Corriente</t>
  </si>
  <si>
    <t>Ley de Transparencia e Información Pública</t>
  </si>
  <si>
    <t>5112</t>
  </si>
  <si>
    <t>Venta Bases de Licitación</t>
  </si>
  <si>
    <t>V.II</t>
  </si>
  <si>
    <t>Productos de Capital</t>
  </si>
  <si>
    <t>Productos Financieros</t>
  </si>
  <si>
    <t>VI</t>
  </si>
  <si>
    <t>Aprovechamientos</t>
  </si>
  <si>
    <t>VI.I</t>
  </si>
  <si>
    <t>Aprovechamiento de Tipo Corriente</t>
  </si>
  <si>
    <t>6111</t>
  </si>
  <si>
    <t>Recuperación de IVA</t>
  </si>
  <si>
    <t>6112</t>
  </si>
  <si>
    <t>Ingresos por Recuperación de Primas de Seguros</t>
  </si>
  <si>
    <t>6113</t>
  </si>
  <si>
    <t>Penas Convencionales (Por Incumplimiento de Obras)</t>
  </si>
  <si>
    <t>6114</t>
  </si>
  <si>
    <t>Reintegro de Recursos No Ejercido por Contratistas</t>
  </si>
  <si>
    <t>6115</t>
  </si>
  <si>
    <t>Recuperación de Gastos Varios</t>
  </si>
  <si>
    <t>6116</t>
  </si>
  <si>
    <t>Recuperación de Fianzas</t>
  </si>
  <si>
    <t>6117</t>
  </si>
  <si>
    <t>Estímulo Fiscal</t>
  </si>
  <si>
    <t>VII</t>
  </si>
  <si>
    <t>Ingresos por Ventas de Bienes y Servicios</t>
  </si>
  <si>
    <t>VII.I</t>
  </si>
  <si>
    <t>Ingresos x Vta de bienes y Serv. de Organ. Descent</t>
  </si>
  <si>
    <t>7111</t>
  </si>
  <si>
    <t xml:space="preserve">Servicios de Agua (Parq. Ind. El Salto, SCI, IBM) </t>
  </si>
  <si>
    <t>7112</t>
  </si>
  <si>
    <t>Servicios Operativos (Perforadoras /Eq. Videofil.)</t>
  </si>
  <si>
    <t>7113</t>
  </si>
  <si>
    <t>Servicios Operativos (Vactor)</t>
  </si>
  <si>
    <t>7114</t>
  </si>
  <si>
    <t>Servicios de Analisis de Laboratorio</t>
  </si>
  <si>
    <t>VIII</t>
  </si>
  <si>
    <t>Participaciones y Aportaciones</t>
  </si>
  <si>
    <t>VIII.III</t>
  </si>
  <si>
    <t>8321</t>
  </si>
  <si>
    <t>Recursos Federales</t>
  </si>
  <si>
    <t>IX</t>
  </si>
  <si>
    <t>Transfer., Asignaciones, Subsidios y Otras Ayudas</t>
  </si>
  <si>
    <t>IX.I</t>
  </si>
  <si>
    <t>Transferencias Internas y Asig. al Sector Público</t>
  </si>
  <si>
    <t>9121</t>
  </si>
  <si>
    <t>Gasto Corriente - Subsidio</t>
  </si>
  <si>
    <t>9122</t>
  </si>
  <si>
    <t>Recursos Estatales</t>
  </si>
  <si>
    <t>IX.II</t>
  </si>
  <si>
    <t>9221</t>
  </si>
  <si>
    <t>Ap. Const. Op y Mtto PTAR El Ahogado y Agua Prieta</t>
  </si>
  <si>
    <t>9222</t>
  </si>
  <si>
    <t>Recursos Materia de Aguas Nacionales (SIAPA)</t>
  </si>
  <si>
    <t>9223</t>
  </si>
  <si>
    <t>Recursos Municipales</t>
  </si>
  <si>
    <t>9224</t>
  </si>
  <si>
    <t xml:space="preserve">Convenios Consejos Cuencas (Otros Estados) </t>
  </si>
  <si>
    <t>TOTAL DE INGRESOS:</t>
  </si>
  <si>
    <t>7115</t>
  </si>
  <si>
    <t>Operación y Mantenimiento de PTAR´S</t>
  </si>
  <si>
    <r>
      <t xml:space="preserve">Notas: </t>
    </r>
    <r>
      <rPr>
        <sz val="8"/>
        <color indexed="8"/>
        <rFont val="Calibri"/>
        <family val="2"/>
      </rPr>
      <t xml:space="preserve"> En los Ingresos Devengado y Recaudado se incluyen montos correspondientes a las cuentas por cobrar del presupuesto de Ingresos del ejercicio 2016.</t>
    </r>
  </si>
  <si>
    <r>
      <rPr>
        <b/>
        <sz val="8"/>
        <color indexed="9"/>
        <rFont val="Calibri"/>
        <family val="2"/>
      </rPr>
      <t xml:space="preserve">Notas: </t>
    </r>
    <r>
      <rPr>
        <b/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El presente estado de ingresos presupuestario incluye remanentes del ejercicio 2016, mismos que se encuentran etiquetados para Inversión Pública y Gasto Corriente.</t>
    </r>
  </si>
  <si>
    <t>AL 30 DE ABRIL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</si>
</sst>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44" fillId="0" borderId="0" xfId="0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61" applyAlignment="1">
      <alignment vertical="center"/>
      <protection/>
    </xf>
    <xf numFmtId="49" fontId="2" fillId="0" borderId="0" xfId="61" applyNumberFormat="1" applyAlignment="1">
      <alignment vertical="center"/>
      <protection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2" fillId="0" borderId="0" xfId="61" applyNumberFormat="1" applyAlignment="1">
      <alignment horizontal="center" vertical="center" wrapText="1"/>
      <protection/>
    </xf>
    <xf numFmtId="49" fontId="3" fillId="33" borderId="10" xfId="61" applyNumberFormat="1" applyFont="1" applyFill="1" applyBorder="1" applyAlignment="1">
      <alignment horizontal="center" vertical="center" wrapText="1"/>
      <protection/>
    </xf>
    <xf numFmtId="49" fontId="2" fillId="0" borderId="0" xfId="61" applyNumberFormat="1" applyAlignment="1">
      <alignment horizontal="center" vertical="center"/>
      <protection/>
    </xf>
    <xf numFmtId="49" fontId="5" fillId="0" borderId="0" xfId="61" applyNumberFormat="1" applyFont="1" applyAlignment="1">
      <alignment horizontal="center" vertical="center"/>
      <protection/>
    </xf>
    <xf numFmtId="49" fontId="5" fillId="34" borderId="0" xfId="61" applyNumberFormat="1" applyFont="1" applyFill="1" applyAlignment="1">
      <alignment horizontal="center" vertical="center"/>
      <protection/>
    </xf>
    <xf numFmtId="0" fontId="5" fillId="34" borderId="0" xfId="61" applyFont="1" applyFill="1" applyAlignment="1" quotePrefix="1">
      <alignment vertical="center"/>
      <protection/>
    </xf>
    <xf numFmtId="4" fontId="5" fillId="34" borderId="0" xfId="61" applyNumberFormat="1" applyFont="1" applyFill="1" applyAlignment="1">
      <alignment vertical="center"/>
      <protection/>
    </xf>
    <xf numFmtId="9" fontId="5" fillId="34" borderId="0" xfId="61" applyNumberFormat="1" applyFont="1" applyFill="1" applyAlignment="1">
      <alignment horizontal="center" vertical="center"/>
      <protection/>
    </xf>
    <xf numFmtId="0" fontId="5" fillId="0" borderId="0" xfId="61" applyFont="1" applyAlignment="1" quotePrefix="1">
      <alignment vertical="center"/>
      <protection/>
    </xf>
    <xf numFmtId="4" fontId="5" fillId="0" borderId="0" xfId="61" applyNumberFormat="1" applyFont="1" applyFill="1" applyAlignment="1">
      <alignment vertical="center"/>
      <protection/>
    </xf>
    <xf numFmtId="9" fontId="5" fillId="0" borderId="0" xfId="61" applyNumberFormat="1" applyFont="1" applyAlignment="1">
      <alignment horizontal="center" vertical="center"/>
      <protection/>
    </xf>
    <xf numFmtId="0" fontId="2" fillId="0" borderId="0" xfId="61" applyAlignment="1" quotePrefix="1">
      <alignment vertical="center"/>
      <protection/>
    </xf>
    <xf numFmtId="4" fontId="2" fillId="0" borderId="0" xfId="61" applyNumberFormat="1" applyFont="1" applyFill="1" applyAlignment="1">
      <alignment vertical="center"/>
      <protection/>
    </xf>
    <xf numFmtId="9" fontId="2" fillId="0" borderId="0" xfId="61" applyNumberFormat="1" applyAlignment="1">
      <alignment horizontal="center" vertical="center"/>
      <protection/>
    </xf>
    <xf numFmtId="49" fontId="3" fillId="33" borderId="11" xfId="61" applyNumberFormat="1" applyFont="1" applyFill="1" applyBorder="1" applyAlignment="1">
      <alignment horizontal="center" vertical="center" wrapText="1"/>
      <protection/>
    </xf>
    <xf numFmtId="0" fontId="5" fillId="34" borderId="0" xfId="61" applyFont="1" applyFill="1" applyAlignment="1">
      <alignment horizontal="right" vertical="center"/>
      <protection/>
    </xf>
    <xf numFmtId="0" fontId="4" fillId="0" borderId="0" xfId="61" applyFont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49" fontId="3" fillId="33" borderId="12" xfId="61" applyNumberFormat="1" applyFont="1" applyFill="1" applyBorder="1" applyAlignment="1">
      <alignment horizontal="center" vertical="center" wrapText="1"/>
      <protection/>
    </xf>
    <xf numFmtId="49" fontId="3" fillId="33" borderId="0" xfId="61" applyNumberFormat="1" applyFont="1" applyFill="1" applyBorder="1" applyAlignment="1">
      <alignment horizontal="center" vertical="center" wrapText="1"/>
      <protection/>
    </xf>
    <xf numFmtId="49" fontId="3" fillId="33" borderId="13" xfId="61" applyNumberFormat="1" applyFont="1" applyFill="1" applyBorder="1" applyAlignment="1">
      <alignment horizontal="center" vertical="center" wrapText="1"/>
      <protection/>
    </xf>
    <xf numFmtId="49" fontId="3" fillId="33" borderId="14" xfId="61" applyNumberFormat="1" applyFont="1" applyFill="1" applyBorder="1" applyAlignment="1">
      <alignment horizontal="center" vertical="center" wrapText="1"/>
      <protection/>
    </xf>
    <xf numFmtId="49" fontId="3" fillId="33" borderId="15" xfId="61" applyNumberFormat="1" applyFont="1" applyFill="1" applyBorder="1" applyAlignment="1">
      <alignment horizontal="center" vertical="center" wrapText="1"/>
      <protection/>
    </xf>
  </cellXfs>
  <cellStyles count="10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2" xfId="96"/>
    <cellStyle name="Porcentaje 3" xfId="97"/>
    <cellStyle name="Porcentaje 4" xfId="98"/>
    <cellStyle name="Porcentaje 5" xfId="99"/>
    <cellStyle name="Porcentaje 7" xfId="100"/>
    <cellStyle name="Porcentaje 9" xfId="101"/>
    <cellStyle name="Porcentual 10" xfId="102"/>
    <cellStyle name="Porcentual 12" xfId="103"/>
    <cellStyle name="Porcentual 13" xfId="104"/>
    <cellStyle name="Porcentual 2" xfId="105"/>
    <cellStyle name="Porcentual 8" xfId="106"/>
    <cellStyle name="Porcentual 9" xfId="107"/>
    <cellStyle name="Salida" xfId="108"/>
    <cellStyle name="Texto de advertencia" xfId="109"/>
    <cellStyle name="Texto explicativo" xfId="110"/>
    <cellStyle name="Título" xfId="111"/>
    <cellStyle name="Título 2" xfId="112"/>
    <cellStyle name="Título 3" xfId="113"/>
    <cellStyle name="Total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2.png@01CEAE12.C21B81B0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0</xdr:rowOff>
    </xdr:from>
    <xdr:to>
      <xdr:col>2</xdr:col>
      <xdr:colOff>1381125</xdr:colOff>
      <xdr:row>4</xdr:row>
      <xdr:rowOff>152400</xdr:rowOff>
    </xdr:to>
    <xdr:pic>
      <xdr:nvPicPr>
        <xdr:cNvPr id="1" name="2 Imagen" descr="cid:image002.png@01CEAE12.C21B81B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2400" y="123825"/>
          <a:ext cx="2057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1076325</xdr:colOff>
      <xdr:row>1</xdr:row>
      <xdr:rowOff>0</xdr:rowOff>
    </xdr:from>
    <xdr:to>
      <xdr:col>10</xdr:col>
      <xdr:colOff>1047750</xdr:colOff>
      <xdr:row>4</xdr:row>
      <xdr:rowOff>85725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48975" y="123825"/>
          <a:ext cx="2200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PageLayoutView="0" workbookViewId="0" topLeftCell="A1">
      <selection activeCell="N21" sqref="N21"/>
    </sheetView>
  </sheetViews>
  <sheetFormatPr defaultColWidth="10.7109375" defaultRowHeight="15"/>
  <cols>
    <col min="1" max="1" width="1.7109375" style="1" customWidth="1"/>
    <col min="2" max="2" width="10.7109375" style="2" customWidth="1"/>
    <col min="3" max="3" width="50.57421875" style="1" customWidth="1"/>
    <col min="4" max="11" width="16.7109375" style="1" customWidth="1"/>
    <col min="12" max="16384" width="10.7109375" style="1" customWidth="1"/>
  </cols>
  <sheetData>
    <row r="1" spans="1:12" ht="9.75" customHeight="1">
      <c r="A1" s="10"/>
      <c r="B1" s="11"/>
      <c r="C1" s="10"/>
      <c r="D1" s="10"/>
      <c r="E1" s="10"/>
      <c r="F1" s="10"/>
      <c r="G1" s="10"/>
      <c r="H1" s="10"/>
      <c r="I1" s="10"/>
      <c r="J1" s="10"/>
      <c r="K1" s="10"/>
      <c r="L1" s="3"/>
    </row>
    <row r="2" spans="1:12" ht="15">
      <c r="A2" s="10"/>
      <c r="B2" s="11"/>
      <c r="C2" s="10"/>
      <c r="D2" s="10"/>
      <c r="E2" s="10"/>
      <c r="F2" s="10"/>
      <c r="G2" s="10"/>
      <c r="H2" s="10"/>
      <c r="I2" s="10"/>
      <c r="J2" s="10"/>
      <c r="K2" s="10"/>
      <c r="L2" s="3"/>
    </row>
    <row r="3" spans="1:12" ht="15.75">
      <c r="A3" s="10"/>
      <c r="B3" s="30" t="s">
        <v>8</v>
      </c>
      <c r="C3" s="30"/>
      <c r="D3" s="30"/>
      <c r="E3" s="30"/>
      <c r="F3" s="30"/>
      <c r="G3" s="30"/>
      <c r="H3" s="30"/>
      <c r="I3" s="30"/>
      <c r="J3" s="30"/>
      <c r="K3" s="30"/>
      <c r="L3" s="3"/>
    </row>
    <row r="4" spans="1:12" ht="15">
      <c r="A4" s="10"/>
      <c r="B4" s="31" t="s">
        <v>87</v>
      </c>
      <c r="C4" s="31"/>
      <c r="D4" s="31"/>
      <c r="E4" s="31"/>
      <c r="F4" s="31"/>
      <c r="G4" s="31"/>
      <c r="H4" s="31"/>
      <c r="I4" s="31"/>
      <c r="J4" s="31"/>
      <c r="K4" s="31"/>
      <c r="L4" s="3"/>
    </row>
    <row r="5" spans="1:12" ht="15">
      <c r="A5" s="10"/>
      <c r="B5" s="11"/>
      <c r="C5" s="10"/>
      <c r="D5" s="10"/>
      <c r="E5" s="10"/>
      <c r="F5" s="10"/>
      <c r="G5" s="10"/>
      <c r="H5" s="10"/>
      <c r="I5" s="10"/>
      <c r="J5" s="10"/>
      <c r="K5" s="10"/>
      <c r="L5" s="3"/>
    </row>
    <row r="6" spans="1:12" ht="15">
      <c r="A6" s="10"/>
      <c r="B6" s="11"/>
      <c r="C6" s="10"/>
      <c r="D6" s="10"/>
      <c r="E6" s="10"/>
      <c r="F6" s="10"/>
      <c r="G6" s="10"/>
      <c r="H6" s="10"/>
      <c r="I6" s="10"/>
      <c r="J6" s="10"/>
      <c r="K6" s="10"/>
      <c r="L6" s="3"/>
    </row>
    <row r="7" spans="1:12" ht="30.75" customHeight="1">
      <c r="A7" s="14"/>
      <c r="B7" s="33" t="s">
        <v>9</v>
      </c>
      <c r="C7" s="34"/>
      <c r="D7" s="28" t="s">
        <v>10</v>
      </c>
      <c r="E7" s="35" t="s">
        <v>11</v>
      </c>
      <c r="F7" s="36"/>
      <c r="G7" s="28" t="s">
        <v>12</v>
      </c>
      <c r="H7" s="28" t="s">
        <v>13</v>
      </c>
      <c r="I7" s="28" t="s">
        <v>14</v>
      </c>
      <c r="J7" s="28" t="s">
        <v>15</v>
      </c>
      <c r="K7" s="32" t="s">
        <v>16</v>
      </c>
      <c r="L7" s="3"/>
    </row>
    <row r="8" spans="1:12" ht="27.75" customHeight="1">
      <c r="A8" s="14"/>
      <c r="B8" s="33"/>
      <c r="C8" s="34"/>
      <c r="D8" s="28"/>
      <c r="E8" s="15" t="s">
        <v>1</v>
      </c>
      <c r="F8" s="15" t="s">
        <v>0</v>
      </c>
      <c r="G8" s="28"/>
      <c r="H8" s="28"/>
      <c r="I8" s="28"/>
      <c r="J8" s="28"/>
      <c r="K8" s="32"/>
      <c r="L8" s="3"/>
    </row>
    <row r="9" spans="1:12" ht="15" customHeight="1" hidden="1">
      <c r="A9" s="16"/>
      <c r="B9" s="16"/>
      <c r="C9" s="16"/>
      <c r="D9" s="17">
        <v>1</v>
      </c>
      <c r="E9" s="17" t="s">
        <v>2</v>
      </c>
      <c r="F9" s="17" t="s">
        <v>2</v>
      </c>
      <c r="G9" s="17" t="s">
        <v>3</v>
      </c>
      <c r="H9" s="17">
        <v>4</v>
      </c>
      <c r="I9" s="17">
        <v>5</v>
      </c>
      <c r="J9" s="17" t="s">
        <v>17</v>
      </c>
      <c r="K9" s="17" t="s">
        <v>18</v>
      </c>
      <c r="L9" s="3"/>
    </row>
    <row r="10" spans="1:12" ht="15" customHeight="1" hidden="1">
      <c r="A10" s="16"/>
      <c r="B10" s="16"/>
      <c r="C10" s="16"/>
      <c r="D10" s="16">
        <v>81100000</v>
      </c>
      <c r="E10" s="16" t="s">
        <v>19</v>
      </c>
      <c r="F10" s="16" t="s">
        <v>19</v>
      </c>
      <c r="G10" s="16"/>
      <c r="H10" s="16">
        <v>81400000</v>
      </c>
      <c r="I10" s="16">
        <v>81500000</v>
      </c>
      <c r="J10" s="16"/>
      <c r="K10" s="16"/>
      <c r="L10" s="3"/>
    </row>
    <row r="11" spans="1:12" ht="15">
      <c r="A11" s="10"/>
      <c r="B11" s="11"/>
      <c r="C11" s="10"/>
      <c r="D11" s="10"/>
      <c r="E11" s="10"/>
      <c r="F11" s="10"/>
      <c r="G11" s="10"/>
      <c r="H11" s="10"/>
      <c r="I11" s="10"/>
      <c r="J11" s="10"/>
      <c r="K11" s="10"/>
      <c r="L11" s="3"/>
    </row>
    <row r="12" spans="1:12" ht="15">
      <c r="A12" s="10"/>
      <c r="B12" s="18" t="s">
        <v>20</v>
      </c>
      <c r="C12" s="19" t="s">
        <v>21</v>
      </c>
      <c r="D12" s="20">
        <v>11000000</v>
      </c>
      <c r="E12" s="20">
        <v>1800</v>
      </c>
      <c r="F12" s="20">
        <v>0</v>
      </c>
      <c r="G12" s="20">
        <f>D12+E12-F12</f>
        <v>11001800</v>
      </c>
      <c r="H12" s="20">
        <v>4256549.87</v>
      </c>
      <c r="I12" s="20">
        <v>4256549.87</v>
      </c>
      <c r="J12" s="20">
        <f>H12-I12</f>
        <v>0</v>
      </c>
      <c r="K12" s="21">
        <f>IF(G12&lt;&gt;0,I12/G12,0)</f>
        <v>0.38689576887418425</v>
      </c>
      <c r="L12" s="3"/>
    </row>
    <row r="13" spans="1:12" ht="15">
      <c r="A13" s="10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3"/>
    </row>
    <row r="14" spans="1:12" ht="15">
      <c r="A14" s="10"/>
      <c r="B14" s="17" t="s">
        <v>22</v>
      </c>
      <c r="C14" s="22" t="s">
        <v>23</v>
      </c>
      <c r="D14" s="23">
        <v>0</v>
      </c>
      <c r="E14" s="23">
        <v>1800</v>
      </c>
      <c r="F14" s="23">
        <v>0</v>
      </c>
      <c r="G14" s="23">
        <f>D14+E14-F14</f>
        <v>1800</v>
      </c>
      <c r="H14" s="23">
        <v>1880</v>
      </c>
      <c r="I14" s="23">
        <v>1880</v>
      </c>
      <c r="J14" s="23">
        <f>H14-I14</f>
        <v>0</v>
      </c>
      <c r="K14" s="24">
        <f>IF(G14&lt;&gt;0,I14/G14,0)</f>
        <v>1.0444444444444445</v>
      </c>
      <c r="L14" s="3"/>
    </row>
    <row r="15" spans="1:12" ht="15">
      <c r="A15" s="10"/>
      <c r="B15" s="16" t="s">
        <v>5</v>
      </c>
      <c r="C15" s="25" t="s">
        <v>24</v>
      </c>
      <c r="D15" s="26">
        <v>0</v>
      </c>
      <c r="E15" s="26">
        <v>1800</v>
      </c>
      <c r="F15" s="26">
        <v>0</v>
      </c>
      <c r="G15" s="26">
        <f>D15+E15-F15</f>
        <v>1800</v>
      </c>
      <c r="H15" s="26">
        <v>1880</v>
      </c>
      <c r="I15" s="26">
        <v>1880</v>
      </c>
      <c r="J15" s="26">
        <f>H15-I15</f>
        <v>0</v>
      </c>
      <c r="K15" s="27">
        <f>IF(G15&lt;&gt;0,I15/G15,0)</f>
        <v>1.0444444444444445</v>
      </c>
      <c r="L15" s="3"/>
    </row>
    <row r="16" spans="1:12" ht="15">
      <c r="A16" s="10"/>
      <c r="B16" s="16" t="s">
        <v>25</v>
      </c>
      <c r="C16" s="25" t="s">
        <v>26</v>
      </c>
      <c r="D16" s="26">
        <v>0</v>
      </c>
      <c r="E16" s="26">
        <v>0</v>
      </c>
      <c r="F16" s="26">
        <v>0</v>
      </c>
      <c r="G16" s="26">
        <f>D16+E16-F16</f>
        <v>0</v>
      </c>
      <c r="H16" s="26">
        <v>0</v>
      </c>
      <c r="I16" s="26">
        <v>0</v>
      </c>
      <c r="J16" s="26">
        <f>H16-I16</f>
        <v>0</v>
      </c>
      <c r="K16" s="27">
        <f>IF(G16&lt;&gt;0,I16/G16,0)</f>
        <v>0</v>
      </c>
      <c r="L16" s="3"/>
    </row>
    <row r="17" spans="1:12" ht="15">
      <c r="A17" s="10"/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3"/>
    </row>
    <row r="18" spans="1:12" ht="15">
      <c r="A18" s="10"/>
      <c r="B18" s="17" t="s">
        <v>27</v>
      </c>
      <c r="C18" s="22" t="s">
        <v>28</v>
      </c>
      <c r="D18" s="23">
        <v>11000000</v>
      </c>
      <c r="E18" s="23">
        <v>0</v>
      </c>
      <c r="F18" s="23">
        <v>0</v>
      </c>
      <c r="G18" s="23">
        <f>D18+E18-F18</f>
        <v>11000000</v>
      </c>
      <c r="H18" s="23">
        <v>4254669.87</v>
      </c>
      <c r="I18" s="23">
        <v>4254669.87</v>
      </c>
      <c r="J18" s="23">
        <f>H18-I18</f>
        <v>0</v>
      </c>
      <c r="K18" s="24">
        <f>IF(G18&lt;&gt;0,I18/G18,0)</f>
        <v>0.38678817</v>
      </c>
      <c r="L18" s="3"/>
    </row>
    <row r="19" spans="1:12" ht="15">
      <c r="A19" s="10"/>
      <c r="B19" s="16" t="s">
        <v>6</v>
      </c>
      <c r="C19" s="25" t="s">
        <v>29</v>
      </c>
      <c r="D19" s="26">
        <v>11000000</v>
      </c>
      <c r="E19" s="26">
        <v>0</v>
      </c>
      <c r="F19" s="26">
        <v>0</v>
      </c>
      <c r="G19" s="26">
        <f>D19+E19-F19</f>
        <v>11000000</v>
      </c>
      <c r="H19" s="26">
        <v>4254669.87</v>
      </c>
      <c r="I19" s="26">
        <v>4254669.87</v>
      </c>
      <c r="J19" s="26">
        <f>H19-I19</f>
        <v>0</v>
      </c>
      <c r="K19" s="27">
        <f>IF(G19&lt;&gt;0,I19/G19,0)</f>
        <v>0.38678817</v>
      </c>
      <c r="L19" s="3"/>
    </row>
    <row r="20" spans="1:12" ht="15">
      <c r="A20" s="10"/>
      <c r="B20" s="11"/>
      <c r="C20" s="10"/>
      <c r="D20" s="10"/>
      <c r="E20" s="10"/>
      <c r="F20" s="10"/>
      <c r="G20" s="10"/>
      <c r="H20" s="10"/>
      <c r="I20" s="10"/>
      <c r="J20" s="10"/>
      <c r="K20" s="10"/>
      <c r="L20" s="3"/>
    </row>
    <row r="21" spans="1:12" ht="15">
      <c r="A21" s="10"/>
      <c r="B21" s="18" t="s">
        <v>30</v>
      </c>
      <c r="C21" s="19" t="s">
        <v>31</v>
      </c>
      <c r="D21" s="20">
        <v>0</v>
      </c>
      <c r="E21" s="20">
        <v>7027781</v>
      </c>
      <c r="F21" s="20">
        <v>0</v>
      </c>
      <c r="G21" s="20">
        <f>D21+E21-F21</f>
        <v>7027781</v>
      </c>
      <c r="H21" s="20">
        <v>7023890.15</v>
      </c>
      <c r="I21" s="20">
        <v>7002344.92</v>
      </c>
      <c r="J21" s="20">
        <f>H21-I21</f>
        <v>21545.230000000447</v>
      </c>
      <c r="K21" s="21">
        <f>IF(G21&lt;&gt;0,I21/G21,0)</f>
        <v>0.9963806384974148</v>
      </c>
      <c r="L21" s="3"/>
    </row>
    <row r="22" spans="1:12" ht="15">
      <c r="A22" s="10"/>
      <c r="B22" s="11"/>
      <c r="C22" s="10"/>
      <c r="D22" s="10"/>
      <c r="E22" s="10"/>
      <c r="F22" s="10"/>
      <c r="G22" s="10"/>
      <c r="H22" s="10"/>
      <c r="I22" s="10"/>
      <c r="J22" s="10"/>
      <c r="K22" s="10"/>
      <c r="L22" s="3"/>
    </row>
    <row r="23" spans="1:12" ht="15">
      <c r="A23" s="10"/>
      <c r="B23" s="17" t="s">
        <v>32</v>
      </c>
      <c r="C23" s="22" t="s">
        <v>33</v>
      </c>
      <c r="D23" s="23">
        <v>0</v>
      </c>
      <c r="E23" s="23">
        <v>7027781</v>
      </c>
      <c r="F23" s="23">
        <v>0</v>
      </c>
      <c r="G23" s="23">
        <f aca="true" t="shared" si="0" ref="G23:G30">D23+E23-F23</f>
        <v>7027781</v>
      </c>
      <c r="H23" s="23">
        <v>7023890.15</v>
      </c>
      <c r="I23" s="23">
        <v>7002344.92</v>
      </c>
      <c r="J23" s="23">
        <f aca="true" t="shared" si="1" ref="J23:J30">H23-I23</f>
        <v>21545.230000000447</v>
      </c>
      <c r="K23" s="24">
        <f aca="true" t="shared" si="2" ref="K23:K30">IF(G23&lt;&gt;0,I23/G23,0)</f>
        <v>0.9963806384974148</v>
      </c>
      <c r="L23" s="3"/>
    </row>
    <row r="24" spans="1:12" ht="15">
      <c r="A24" s="10"/>
      <c r="B24" s="16" t="s">
        <v>34</v>
      </c>
      <c r="C24" s="25" t="s">
        <v>35</v>
      </c>
      <c r="D24" s="26">
        <v>0</v>
      </c>
      <c r="E24" s="26">
        <v>6950000</v>
      </c>
      <c r="F24" s="26">
        <v>0</v>
      </c>
      <c r="G24" s="26">
        <f t="shared" si="0"/>
        <v>6950000</v>
      </c>
      <c r="H24" s="26">
        <v>6945843</v>
      </c>
      <c r="I24" s="26">
        <v>6945843</v>
      </c>
      <c r="J24" s="26">
        <f t="shared" si="1"/>
        <v>0</v>
      </c>
      <c r="K24" s="27">
        <f t="shared" si="2"/>
        <v>0.9994018705035971</v>
      </c>
      <c r="L24" s="3"/>
    </row>
    <row r="25" spans="1:12" ht="15">
      <c r="A25" s="10"/>
      <c r="B25" s="16" t="s">
        <v>36</v>
      </c>
      <c r="C25" s="25" t="s">
        <v>37</v>
      </c>
      <c r="D25" s="26">
        <v>0</v>
      </c>
      <c r="E25" s="26">
        <v>0</v>
      </c>
      <c r="F25" s="26">
        <v>0</v>
      </c>
      <c r="G25" s="26">
        <f t="shared" si="0"/>
        <v>0</v>
      </c>
      <c r="H25" s="26">
        <v>0</v>
      </c>
      <c r="I25" s="26">
        <v>0</v>
      </c>
      <c r="J25" s="26">
        <f t="shared" si="1"/>
        <v>0</v>
      </c>
      <c r="K25" s="27">
        <f t="shared" si="2"/>
        <v>0</v>
      </c>
      <c r="L25" s="3"/>
    </row>
    <row r="26" spans="1:12" ht="15">
      <c r="A26" s="10"/>
      <c r="B26" s="16" t="s">
        <v>38</v>
      </c>
      <c r="C26" s="25" t="s">
        <v>39</v>
      </c>
      <c r="D26" s="26">
        <v>0</v>
      </c>
      <c r="E26" s="26">
        <v>21181</v>
      </c>
      <c r="F26" s="26">
        <v>0</v>
      </c>
      <c r="G26" s="26">
        <f t="shared" si="0"/>
        <v>21181</v>
      </c>
      <c r="H26" s="26">
        <v>21180.23</v>
      </c>
      <c r="I26" s="26">
        <v>0</v>
      </c>
      <c r="J26" s="26">
        <f t="shared" si="1"/>
        <v>21180.23</v>
      </c>
      <c r="K26" s="27">
        <f t="shared" si="2"/>
        <v>0</v>
      </c>
      <c r="L26" s="3"/>
    </row>
    <row r="27" spans="1:12" ht="15">
      <c r="A27" s="10"/>
      <c r="B27" s="16" t="s">
        <v>40</v>
      </c>
      <c r="C27" s="25" t="s">
        <v>41</v>
      </c>
      <c r="D27" s="26">
        <v>0</v>
      </c>
      <c r="E27" s="26">
        <v>55700</v>
      </c>
      <c r="F27" s="26">
        <v>0</v>
      </c>
      <c r="G27" s="26">
        <f t="shared" si="0"/>
        <v>55700</v>
      </c>
      <c r="H27" s="26">
        <v>55618.44</v>
      </c>
      <c r="I27" s="26">
        <v>55618.44</v>
      </c>
      <c r="J27" s="26">
        <f t="shared" si="1"/>
        <v>0</v>
      </c>
      <c r="K27" s="27">
        <f t="shared" si="2"/>
        <v>0.9985357271095153</v>
      </c>
      <c r="L27" s="3"/>
    </row>
    <row r="28" spans="1:12" ht="15">
      <c r="A28" s="10"/>
      <c r="B28" s="16" t="s">
        <v>42</v>
      </c>
      <c r="C28" s="25" t="s">
        <v>43</v>
      </c>
      <c r="D28" s="26">
        <v>0</v>
      </c>
      <c r="E28" s="26">
        <v>900</v>
      </c>
      <c r="F28" s="26">
        <v>0</v>
      </c>
      <c r="G28" s="26">
        <f t="shared" si="0"/>
        <v>900</v>
      </c>
      <c r="H28" s="26">
        <v>1248.48</v>
      </c>
      <c r="I28" s="26">
        <v>883.48</v>
      </c>
      <c r="J28" s="26">
        <f t="shared" si="1"/>
        <v>365</v>
      </c>
      <c r="K28" s="27">
        <f t="shared" si="2"/>
        <v>0.9816444444444444</v>
      </c>
      <c r="L28" s="3"/>
    </row>
    <row r="29" spans="1:12" ht="15">
      <c r="A29" s="10"/>
      <c r="B29" s="16" t="s">
        <v>44</v>
      </c>
      <c r="C29" s="25" t="s">
        <v>45</v>
      </c>
      <c r="D29" s="26">
        <v>0</v>
      </c>
      <c r="E29" s="26">
        <v>0</v>
      </c>
      <c r="F29" s="26">
        <v>0</v>
      </c>
      <c r="G29" s="26">
        <f t="shared" si="0"/>
        <v>0</v>
      </c>
      <c r="H29" s="26">
        <v>0</v>
      </c>
      <c r="I29" s="26">
        <v>0</v>
      </c>
      <c r="J29" s="26">
        <f t="shared" si="1"/>
        <v>0</v>
      </c>
      <c r="K29" s="27">
        <f t="shared" si="2"/>
        <v>0</v>
      </c>
      <c r="L29" s="3"/>
    </row>
    <row r="30" spans="1:12" ht="15">
      <c r="A30" s="10"/>
      <c r="B30" s="16" t="s">
        <v>46</v>
      </c>
      <c r="C30" s="25" t="s">
        <v>47</v>
      </c>
      <c r="D30" s="26">
        <v>0</v>
      </c>
      <c r="E30" s="26">
        <v>0</v>
      </c>
      <c r="F30" s="26">
        <v>0</v>
      </c>
      <c r="G30" s="26">
        <f t="shared" si="0"/>
        <v>0</v>
      </c>
      <c r="H30" s="26">
        <v>0</v>
      </c>
      <c r="I30" s="26">
        <v>0</v>
      </c>
      <c r="J30" s="26">
        <f t="shared" si="1"/>
        <v>0</v>
      </c>
      <c r="K30" s="27">
        <f t="shared" si="2"/>
        <v>0</v>
      </c>
      <c r="L30" s="3"/>
    </row>
    <row r="31" spans="1:12" ht="1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3"/>
    </row>
    <row r="32" spans="1:12" ht="15">
      <c r="A32" s="10"/>
      <c r="B32" s="18" t="s">
        <v>48</v>
      </c>
      <c r="C32" s="19" t="s">
        <v>49</v>
      </c>
      <c r="D32" s="20">
        <v>20300000</v>
      </c>
      <c r="E32" s="20">
        <v>550000</v>
      </c>
      <c r="F32" s="20">
        <v>0</v>
      </c>
      <c r="G32" s="20">
        <f>D32+E32-F32</f>
        <v>20850000</v>
      </c>
      <c r="H32" s="20">
        <v>9708069.579999998</v>
      </c>
      <c r="I32" s="20">
        <v>8064126.87</v>
      </c>
      <c r="J32" s="20">
        <f>H32-I32</f>
        <v>1643942.709999998</v>
      </c>
      <c r="K32" s="21">
        <f>IF(G32&lt;&gt;0,I32/G32,0)</f>
        <v>0.3867686748201439</v>
      </c>
      <c r="L32" s="3"/>
    </row>
    <row r="33" spans="1:12" ht="15">
      <c r="A33" s="10"/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3"/>
    </row>
    <row r="34" spans="1:12" ht="15">
      <c r="A34" s="10"/>
      <c r="B34" s="17" t="s">
        <v>50</v>
      </c>
      <c r="C34" s="22" t="s">
        <v>51</v>
      </c>
      <c r="D34" s="23">
        <v>20300000</v>
      </c>
      <c r="E34" s="23">
        <v>550000</v>
      </c>
      <c r="F34" s="23">
        <v>0</v>
      </c>
      <c r="G34" s="23">
        <f aca="true" t="shared" si="3" ref="G34:G39">D34+E34-F34</f>
        <v>20850000</v>
      </c>
      <c r="H34" s="23">
        <v>9708069.579999998</v>
      </c>
      <c r="I34" s="23">
        <v>8064126.87</v>
      </c>
      <c r="J34" s="23">
        <f aca="true" t="shared" si="4" ref="J34:J39">H34-I34</f>
        <v>1643942.709999998</v>
      </c>
      <c r="K34" s="24">
        <f aca="true" t="shared" si="5" ref="K34:K39">IF(G34&lt;&gt;0,I34/G34,0)</f>
        <v>0.3867686748201439</v>
      </c>
      <c r="L34" s="3"/>
    </row>
    <row r="35" spans="1:12" ht="15">
      <c r="A35" s="10"/>
      <c r="B35" s="16" t="s">
        <v>52</v>
      </c>
      <c r="C35" s="25" t="s">
        <v>53</v>
      </c>
      <c r="D35" s="26">
        <v>8600000</v>
      </c>
      <c r="E35" s="26">
        <v>414241</v>
      </c>
      <c r="F35" s="26">
        <v>0</v>
      </c>
      <c r="G35" s="26">
        <f t="shared" si="3"/>
        <v>9014241</v>
      </c>
      <c r="H35" s="26">
        <v>3412845.24</v>
      </c>
      <c r="I35" s="26">
        <v>2946568.37</v>
      </c>
      <c r="J35" s="26">
        <f t="shared" si="4"/>
        <v>466276.8700000001</v>
      </c>
      <c r="K35" s="27">
        <f t="shared" si="5"/>
        <v>0.32687925361658293</v>
      </c>
      <c r="L35" s="3"/>
    </row>
    <row r="36" spans="1:12" ht="15">
      <c r="A36" s="10"/>
      <c r="B36" s="16" t="s">
        <v>54</v>
      </c>
      <c r="C36" s="25" t="s">
        <v>55</v>
      </c>
      <c r="D36" s="26">
        <v>0</v>
      </c>
      <c r="E36" s="26">
        <v>85759</v>
      </c>
      <c r="F36" s="26">
        <v>0</v>
      </c>
      <c r="G36" s="26">
        <f t="shared" si="3"/>
        <v>85759</v>
      </c>
      <c r="H36" s="26">
        <v>453584.45999999996</v>
      </c>
      <c r="I36" s="26">
        <v>392093.77999999997</v>
      </c>
      <c r="J36" s="26">
        <f t="shared" si="4"/>
        <v>61490.67999999999</v>
      </c>
      <c r="K36" s="27">
        <f t="shared" si="5"/>
        <v>4.5720423512401025</v>
      </c>
      <c r="L36" s="3"/>
    </row>
    <row r="37" spans="1:12" ht="15">
      <c r="A37" s="10"/>
      <c r="B37" s="16" t="s">
        <v>56</v>
      </c>
      <c r="C37" s="25" t="s">
        <v>57</v>
      </c>
      <c r="D37" s="26">
        <v>0</v>
      </c>
      <c r="E37" s="26">
        <v>50000</v>
      </c>
      <c r="F37" s="26">
        <v>0</v>
      </c>
      <c r="G37" s="26">
        <f t="shared" si="3"/>
        <v>50000</v>
      </c>
      <c r="H37" s="26">
        <v>39720.39</v>
      </c>
      <c r="I37" s="26">
        <v>0</v>
      </c>
      <c r="J37" s="26">
        <f t="shared" si="4"/>
        <v>39720.39</v>
      </c>
      <c r="K37" s="27">
        <f t="shared" si="5"/>
        <v>0</v>
      </c>
      <c r="L37" s="3"/>
    </row>
    <row r="38" spans="1:12" ht="15">
      <c r="A38" s="10"/>
      <c r="B38" s="16" t="s">
        <v>58</v>
      </c>
      <c r="C38" s="25" t="s">
        <v>59</v>
      </c>
      <c r="D38" s="26">
        <v>0</v>
      </c>
      <c r="E38" s="26">
        <v>0</v>
      </c>
      <c r="F38" s="26">
        <v>0</v>
      </c>
      <c r="G38" s="26">
        <f t="shared" si="3"/>
        <v>0</v>
      </c>
      <c r="H38" s="26">
        <v>7920</v>
      </c>
      <c r="I38" s="26">
        <v>0</v>
      </c>
      <c r="J38" s="26">
        <f t="shared" si="4"/>
        <v>7920</v>
      </c>
      <c r="K38" s="27">
        <f t="shared" si="5"/>
        <v>0</v>
      </c>
      <c r="L38" s="3"/>
    </row>
    <row r="39" spans="1:12" ht="15">
      <c r="A39" s="10"/>
      <c r="B39" s="16" t="s">
        <v>83</v>
      </c>
      <c r="C39" s="25" t="s">
        <v>84</v>
      </c>
      <c r="D39" s="26">
        <v>11700000</v>
      </c>
      <c r="E39" s="26">
        <v>0</v>
      </c>
      <c r="F39" s="26">
        <v>0</v>
      </c>
      <c r="G39" s="26">
        <f t="shared" si="3"/>
        <v>11700000</v>
      </c>
      <c r="H39" s="26">
        <v>5793999.49</v>
      </c>
      <c r="I39" s="26">
        <v>4725464.72</v>
      </c>
      <c r="J39" s="26">
        <f t="shared" si="4"/>
        <v>1068534.7700000005</v>
      </c>
      <c r="K39" s="27">
        <f t="shared" si="5"/>
        <v>0.40388587350427346</v>
      </c>
      <c r="L39" s="3"/>
    </row>
    <row r="40" spans="1:12" ht="15">
      <c r="A40" s="10"/>
      <c r="B40" s="11"/>
      <c r="C40" s="10"/>
      <c r="D40" s="10"/>
      <c r="E40" s="10"/>
      <c r="F40" s="10"/>
      <c r="G40" s="10"/>
      <c r="H40" s="10"/>
      <c r="I40" s="10"/>
      <c r="J40" s="10"/>
      <c r="K40" s="10"/>
      <c r="L40" s="3"/>
    </row>
    <row r="41" spans="1:12" ht="15">
      <c r="A41" s="10"/>
      <c r="B41" s="18" t="s">
        <v>60</v>
      </c>
      <c r="C41" s="19" t="s">
        <v>61</v>
      </c>
      <c r="D41" s="20">
        <v>52200000</v>
      </c>
      <c r="E41" s="20">
        <v>4773152</v>
      </c>
      <c r="F41" s="20">
        <v>0</v>
      </c>
      <c r="G41" s="20">
        <f>D41+E41-F41</f>
        <v>56973152</v>
      </c>
      <c r="H41" s="20">
        <v>91183902.35</v>
      </c>
      <c r="I41" s="20">
        <v>91183902.35</v>
      </c>
      <c r="J41" s="20">
        <f>H41-I41</f>
        <v>0</v>
      </c>
      <c r="K41" s="21">
        <f>IF(G41&lt;&gt;0,I41/G41,0)</f>
        <v>1.6004714352121503</v>
      </c>
      <c r="L41" s="3"/>
    </row>
    <row r="42" spans="1:12" ht="15">
      <c r="A42" s="10"/>
      <c r="B42" s="11"/>
      <c r="C42" s="10"/>
      <c r="D42" s="10"/>
      <c r="E42" s="10"/>
      <c r="F42" s="10"/>
      <c r="G42" s="10"/>
      <c r="H42" s="10"/>
      <c r="I42" s="10"/>
      <c r="J42" s="10"/>
      <c r="K42" s="10"/>
      <c r="L42" s="3"/>
    </row>
    <row r="43" spans="1:12" ht="15">
      <c r="A43" s="10"/>
      <c r="B43" s="17" t="s">
        <v>62</v>
      </c>
      <c r="C43" s="22" t="s">
        <v>7</v>
      </c>
      <c r="D43" s="23">
        <v>52200000</v>
      </c>
      <c r="E43" s="23">
        <v>4773152</v>
      </c>
      <c r="F43" s="23">
        <v>0</v>
      </c>
      <c r="G43" s="23">
        <f>D43+E43-F43</f>
        <v>56973152</v>
      </c>
      <c r="H43" s="23">
        <v>91183902.35</v>
      </c>
      <c r="I43" s="23">
        <v>91183902.35</v>
      </c>
      <c r="J43" s="23">
        <f>H43-I43</f>
        <v>0</v>
      </c>
      <c r="K43" s="24">
        <f>IF(G43&lt;&gt;0,I43/G43,0)</f>
        <v>1.6004714352121503</v>
      </c>
      <c r="L43" s="3"/>
    </row>
    <row r="44" spans="1:12" ht="15">
      <c r="A44" s="10"/>
      <c r="B44" s="16" t="s">
        <v>63</v>
      </c>
      <c r="C44" s="25" t="s">
        <v>64</v>
      </c>
      <c r="D44" s="26">
        <v>52200000</v>
      </c>
      <c r="E44" s="26">
        <v>4773152</v>
      </c>
      <c r="F44" s="26">
        <v>0</v>
      </c>
      <c r="G44" s="26">
        <f>D44+E44-F44</f>
        <v>56973152</v>
      </c>
      <c r="H44" s="26">
        <v>91183902.35</v>
      </c>
      <c r="I44" s="26">
        <v>91183902.35</v>
      </c>
      <c r="J44" s="26">
        <f>H44-I44</f>
        <v>0</v>
      </c>
      <c r="K44" s="27">
        <f>IF(G44&lt;&gt;0,I44/G44,0)</f>
        <v>1.6004714352121503</v>
      </c>
      <c r="L44" s="3"/>
    </row>
    <row r="45" spans="1:12" ht="15">
      <c r="A45" s="10"/>
      <c r="B45" s="11"/>
      <c r="C45" s="10"/>
      <c r="D45" s="10"/>
      <c r="E45" s="10"/>
      <c r="F45" s="10"/>
      <c r="G45" s="10"/>
      <c r="H45" s="10"/>
      <c r="I45" s="10"/>
      <c r="J45" s="10"/>
      <c r="K45" s="10"/>
      <c r="L45" s="3"/>
    </row>
    <row r="46" spans="1:12" ht="15">
      <c r="A46" s="10"/>
      <c r="B46" s="18" t="s">
        <v>65</v>
      </c>
      <c r="C46" s="19" t="s">
        <v>66</v>
      </c>
      <c r="D46" s="20">
        <v>1304696000</v>
      </c>
      <c r="E46" s="20">
        <v>560044930</v>
      </c>
      <c r="F46" s="20">
        <v>305357785</v>
      </c>
      <c r="G46" s="20">
        <f>D46+E46-F46</f>
        <v>1559383145</v>
      </c>
      <c r="H46" s="20">
        <v>685859527.15</v>
      </c>
      <c r="I46" s="20">
        <v>587717019.1899999</v>
      </c>
      <c r="J46" s="20">
        <f>H46-I46</f>
        <v>98142507.96000004</v>
      </c>
      <c r="K46" s="21">
        <f>IF(G46&lt;&gt;0,I46/G46,0)</f>
        <v>0.37689070904379945</v>
      </c>
      <c r="L46" s="3"/>
    </row>
    <row r="47" spans="1:12" ht="15">
      <c r="A47" s="10"/>
      <c r="B47" s="11"/>
      <c r="C47" s="10"/>
      <c r="D47" s="10"/>
      <c r="E47" s="10"/>
      <c r="F47" s="10"/>
      <c r="G47" s="10"/>
      <c r="H47" s="10"/>
      <c r="I47" s="10"/>
      <c r="J47" s="10"/>
      <c r="K47" s="10"/>
      <c r="L47" s="3"/>
    </row>
    <row r="48" spans="1:12" ht="15">
      <c r="A48" s="10"/>
      <c r="B48" s="17" t="s">
        <v>67</v>
      </c>
      <c r="C48" s="22" t="s">
        <v>68</v>
      </c>
      <c r="D48" s="23">
        <v>739229000</v>
      </c>
      <c r="E48" s="23">
        <v>552873930</v>
      </c>
      <c r="F48" s="23">
        <v>305357785</v>
      </c>
      <c r="G48" s="23">
        <f>D48+E48-F48</f>
        <v>986745145</v>
      </c>
      <c r="H48" s="23">
        <v>470490688.4699999</v>
      </c>
      <c r="I48" s="23">
        <v>375327575.55999994</v>
      </c>
      <c r="J48" s="23">
        <f>H48-I48</f>
        <v>95163112.90999997</v>
      </c>
      <c r="K48" s="24">
        <f>IF(G48&lt;&gt;0,I48/G48,0)</f>
        <v>0.3803693156858653</v>
      </c>
      <c r="L48" s="3"/>
    </row>
    <row r="49" spans="1:12" ht="15">
      <c r="A49" s="10"/>
      <c r="B49" s="16" t="s">
        <v>69</v>
      </c>
      <c r="C49" s="25" t="s">
        <v>70</v>
      </c>
      <c r="D49" s="26">
        <v>460779000</v>
      </c>
      <c r="E49" s="26">
        <v>30455906</v>
      </c>
      <c r="F49" s="26">
        <v>26907785</v>
      </c>
      <c r="G49" s="26">
        <f>D49+E49-F49</f>
        <v>464327121</v>
      </c>
      <c r="H49" s="26">
        <v>182715572.55999997</v>
      </c>
      <c r="I49" s="26">
        <v>155807787.64</v>
      </c>
      <c r="J49" s="26">
        <f>H49-I49</f>
        <v>26907784.919999987</v>
      </c>
      <c r="K49" s="27">
        <f>IF(G49&lt;&gt;0,I49/G49,0)</f>
        <v>0.3355560780176784</v>
      </c>
      <c r="L49" s="3"/>
    </row>
    <row r="50" spans="1:12" ht="15">
      <c r="A50" s="10"/>
      <c r="B50" s="16" t="s">
        <v>71</v>
      </c>
      <c r="C50" s="25" t="s">
        <v>72</v>
      </c>
      <c r="D50" s="26">
        <v>278450000</v>
      </c>
      <c r="E50" s="26">
        <v>522418024</v>
      </c>
      <c r="F50" s="26">
        <v>278450000</v>
      </c>
      <c r="G50" s="26">
        <f>D50+E50-F50</f>
        <v>522418024</v>
      </c>
      <c r="H50" s="26">
        <v>287775115.91</v>
      </c>
      <c r="I50" s="26">
        <v>219519787.92000002</v>
      </c>
      <c r="J50" s="26">
        <f>H50-I50</f>
        <v>68255327.99000001</v>
      </c>
      <c r="K50" s="27">
        <f>IF(G50&lt;&gt;0,I50/G50,0)</f>
        <v>0.42019949127942036</v>
      </c>
      <c r="L50" s="3"/>
    </row>
    <row r="51" spans="1:12" ht="15">
      <c r="A51" s="10"/>
      <c r="B51" s="11"/>
      <c r="C51" s="10"/>
      <c r="D51" s="10"/>
      <c r="E51" s="10"/>
      <c r="F51" s="10"/>
      <c r="G51" s="10"/>
      <c r="H51" s="10"/>
      <c r="I51" s="10"/>
      <c r="J51" s="10"/>
      <c r="K51" s="10"/>
      <c r="L51" s="3"/>
    </row>
    <row r="52" spans="1:12" ht="15">
      <c r="A52" s="10"/>
      <c r="B52" s="17" t="s">
        <v>73</v>
      </c>
      <c r="C52" s="22" t="s">
        <v>4</v>
      </c>
      <c r="D52" s="23">
        <v>565467000</v>
      </c>
      <c r="E52" s="23">
        <v>7171000</v>
      </c>
      <c r="F52" s="23">
        <v>0</v>
      </c>
      <c r="G52" s="23">
        <f>D52+E52-F52</f>
        <v>572638000</v>
      </c>
      <c r="H52" s="23">
        <v>215368838.68</v>
      </c>
      <c r="I52" s="23">
        <v>212389443.63</v>
      </c>
      <c r="J52" s="23">
        <f>H52-I52</f>
        <v>2979395.050000012</v>
      </c>
      <c r="K52" s="24">
        <f>IF(G52&lt;&gt;0,I52/G52,0)</f>
        <v>0.3708965238597508</v>
      </c>
      <c r="L52" s="3"/>
    </row>
    <row r="53" spans="1:12" ht="15">
      <c r="A53" s="10"/>
      <c r="B53" s="16" t="s">
        <v>74</v>
      </c>
      <c r="C53" s="25" t="s">
        <v>75</v>
      </c>
      <c r="D53" s="26">
        <v>473467000</v>
      </c>
      <c r="E53" s="26">
        <v>0</v>
      </c>
      <c r="F53" s="26">
        <v>0</v>
      </c>
      <c r="G53" s="26">
        <f>D53+E53-F53</f>
        <v>473467000</v>
      </c>
      <c r="H53" s="26">
        <v>155622053</v>
      </c>
      <c r="I53" s="26">
        <v>155622053</v>
      </c>
      <c r="J53" s="26">
        <f>H53-I53</f>
        <v>0</v>
      </c>
      <c r="K53" s="27">
        <f>IF(G53&lt;&gt;0,I53/G53,0)</f>
        <v>0.3286861660897169</v>
      </c>
      <c r="L53" s="3"/>
    </row>
    <row r="54" spans="1:12" ht="15">
      <c r="A54" s="10"/>
      <c r="B54" s="16" t="s">
        <v>76</v>
      </c>
      <c r="C54" s="25" t="s">
        <v>77</v>
      </c>
      <c r="D54" s="26">
        <v>92000000</v>
      </c>
      <c r="E54" s="26">
        <v>0</v>
      </c>
      <c r="F54" s="26">
        <v>0</v>
      </c>
      <c r="G54" s="26">
        <f>D54+E54-F54</f>
        <v>92000000</v>
      </c>
      <c r="H54" s="26">
        <v>52254509</v>
      </c>
      <c r="I54" s="26">
        <v>52254509</v>
      </c>
      <c r="J54" s="26">
        <f>H54-I54</f>
        <v>0</v>
      </c>
      <c r="K54" s="27">
        <f>IF(G54&lt;&gt;0,I54/G54,0)</f>
        <v>0.5679837934782609</v>
      </c>
      <c r="L54" s="3"/>
    </row>
    <row r="55" spans="1:12" ht="15">
      <c r="A55" s="10"/>
      <c r="B55" s="16" t="s">
        <v>78</v>
      </c>
      <c r="C55" s="25" t="s">
        <v>79</v>
      </c>
      <c r="D55" s="26">
        <v>0</v>
      </c>
      <c r="E55" s="26">
        <v>7171000</v>
      </c>
      <c r="F55" s="26">
        <v>0</v>
      </c>
      <c r="G55" s="26">
        <f>D55+E55-F55</f>
        <v>7171000</v>
      </c>
      <c r="H55" s="26">
        <v>7492276.679999999</v>
      </c>
      <c r="I55" s="26">
        <v>4512881.63</v>
      </c>
      <c r="J55" s="26">
        <f>H55-I55</f>
        <v>2979395.049999999</v>
      </c>
      <c r="K55" s="27">
        <f>IF(G55&lt;&gt;0,I55/G55,0)</f>
        <v>0.6293238920652628</v>
      </c>
      <c r="L55" s="3"/>
    </row>
    <row r="56" spans="1:12" ht="15">
      <c r="A56" s="10"/>
      <c r="B56" s="16" t="s">
        <v>80</v>
      </c>
      <c r="C56" s="25" t="s">
        <v>81</v>
      </c>
      <c r="D56" s="26">
        <v>0</v>
      </c>
      <c r="E56" s="26">
        <v>0</v>
      </c>
      <c r="F56" s="26">
        <v>0</v>
      </c>
      <c r="G56" s="26">
        <f>D56+E56-F56</f>
        <v>0</v>
      </c>
      <c r="H56" s="26">
        <v>0</v>
      </c>
      <c r="I56" s="26">
        <v>0</v>
      </c>
      <c r="J56" s="26">
        <f>H56-I56</f>
        <v>0</v>
      </c>
      <c r="K56" s="27">
        <f>IF(G56&lt;&gt;0,I56/G56,0)</f>
        <v>0</v>
      </c>
      <c r="L56" s="3"/>
    </row>
    <row r="57" spans="1:12" ht="15">
      <c r="A57" s="10"/>
      <c r="B57" s="11"/>
      <c r="C57" s="10"/>
      <c r="D57" s="10"/>
      <c r="E57" s="10"/>
      <c r="F57" s="10"/>
      <c r="G57" s="10"/>
      <c r="H57" s="10"/>
      <c r="I57" s="10"/>
      <c r="J57" s="10"/>
      <c r="K57" s="10"/>
      <c r="L57" s="3"/>
    </row>
    <row r="58" spans="1:11" ht="15">
      <c r="A58" s="10"/>
      <c r="B58" s="29" t="s">
        <v>82</v>
      </c>
      <c r="C58" s="29"/>
      <c r="D58" s="20">
        <f>SUM(,D12,D21,D32,D41,D46)</f>
        <v>1388196000</v>
      </c>
      <c r="E58" s="20">
        <f aca="true" t="shared" si="6" ref="E58:J58">SUM(,E12,E21,E32,E41,E46)</f>
        <v>572397663</v>
      </c>
      <c r="F58" s="20">
        <f t="shared" si="6"/>
        <v>305357785</v>
      </c>
      <c r="G58" s="20">
        <f t="shared" si="6"/>
        <v>1655235878</v>
      </c>
      <c r="H58" s="20">
        <f t="shared" si="6"/>
        <v>798031939.0999999</v>
      </c>
      <c r="I58" s="20">
        <f t="shared" si="6"/>
        <v>698223943.1999999</v>
      </c>
      <c r="J58" s="20">
        <f t="shared" si="6"/>
        <v>99807995.90000004</v>
      </c>
      <c r="K58" s="21">
        <f>IF(G58&lt;&gt;0,I58/G58,0)</f>
        <v>0.4218274582373449</v>
      </c>
    </row>
    <row r="59" spans="1:13" ht="11.25" customHeight="1">
      <c r="A59" s="3"/>
      <c r="B59" s="5"/>
      <c r="C59" s="7"/>
      <c r="D59" s="3"/>
      <c r="E59" s="3"/>
      <c r="F59" s="3"/>
      <c r="G59" s="3"/>
      <c r="H59" s="3"/>
      <c r="I59" s="3"/>
      <c r="J59" s="3"/>
      <c r="K59" s="3"/>
      <c r="L59" s="6"/>
      <c r="M59" s="6"/>
    </row>
    <row r="60" spans="1:13" ht="10.5" customHeight="1">
      <c r="A60" s="3"/>
      <c r="B60" s="12" t="s">
        <v>85</v>
      </c>
      <c r="C60" s="7"/>
      <c r="D60" s="3"/>
      <c r="E60" s="3"/>
      <c r="F60" s="3"/>
      <c r="G60" s="3"/>
      <c r="H60" s="3"/>
      <c r="I60" s="3"/>
      <c r="J60" s="3"/>
      <c r="K60" s="3"/>
      <c r="L60" s="6"/>
      <c r="M60" s="6"/>
    </row>
    <row r="61" spans="1:13" ht="10.5" customHeight="1">
      <c r="A61" s="3"/>
      <c r="B61" s="13" t="s">
        <v>86</v>
      </c>
      <c r="C61" s="7"/>
      <c r="D61" s="3"/>
      <c r="E61" s="3"/>
      <c r="F61" s="3"/>
      <c r="G61" s="3"/>
      <c r="H61" s="3"/>
      <c r="I61" s="3"/>
      <c r="J61" s="3"/>
      <c r="K61" s="3"/>
      <c r="L61" s="6"/>
      <c r="M61" s="6"/>
    </row>
    <row r="62" spans="1:13" ht="15">
      <c r="A62" s="3"/>
      <c r="B62" s="4"/>
      <c r="C62" s="3"/>
      <c r="D62" s="3"/>
      <c r="E62" s="3"/>
      <c r="F62" s="3"/>
      <c r="G62" s="3"/>
      <c r="H62" s="3"/>
      <c r="I62" s="3"/>
      <c r="J62" s="3"/>
      <c r="K62" s="3"/>
      <c r="L62" s="6"/>
      <c r="M62" s="6"/>
    </row>
    <row r="63" spans="1:13" ht="15">
      <c r="A63" s="3"/>
      <c r="B63" s="4"/>
      <c r="C63" s="3"/>
      <c r="D63" s="3"/>
      <c r="E63" s="3"/>
      <c r="F63" s="3"/>
      <c r="G63" s="3"/>
      <c r="H63" s="3"/>
      <c r="I63" s="3"/>
      <c r="J63" s="3"/>
      <c r="K63" s="3"/>
      <c r="L63" s="6"/>
      <c r="M63" s="6"/>
    </row>
    <row r="64" spans="1:11" ht="15">
      <c r="A64" s="3"/>
      <c r="B64" s="4"/>
      <c r="C64" s="3"/>
      <c r="D64" s="3"/>
      <c r="E64" s="3"/>
      <c r="F64" s="3"/>
      <c r="G64" s="3"/>
      <c r="H64" s="3"/>
      <c r="I64" s="3"/>
      <c r="J64" s="3"/>
      <c r="K64" s="3"/>
    </row>
    <row r="65" spans="1:11" ht="15">
      <c r="A65" s="3"/>
      <c r="B65" s="4"/>
      <c r="C65" s="3"/>
      <c r="D65" s="3"/>
      <c r="E65" s="3"/>
      <c r="F65" s="3"/>
      <c r="G65" s="3"/>
      <c r="H65" s="3"/>
      <c r="I65" s="3"/>
      <c r="J65" s="3"/>
      <c r="K65" s="3"/>
    </row>
    <row r="66" spans="1:11" ht="15">
      <c r="A66" s="3"/>
      <c r="B66" s="4"/>
      <c r="C66" s="3"/>
      <c r="D66" s="3"/>
      <c r="E66" s="3"/>
      <c r="F66" s="3"/>
      <c r="G66" s="3"/>
      <c r="H66" s="3"/>
      <c r="I66" s="3"/>
      <c r="J66" s="3"/>
      <c r="K66" s="3"/>
    </row>
    <row r="67" spans="1:11" ht="15">
      <c r="A67" s="3"/>
      <c r="B67" s="4"/>
      <c r="C67" s="3"/>
      <c r="D67" s="3"/>
      <c r="E67" s="3"/>
      <c r="F67" s="3"/>
      <c r="G67" s="3"/>
      <c r="H67" s="3"/>
      <c r="I67" s="3"/>
      <c r="J67" s="3"/>
      <c r="K67" s="3"/>
    </row>
    <row r="68" spans="1:11" ht="15">
      <c r="A68" s="3"/>
      <c r="B68" s="4"/>
      <c r="C68" s="3"/>
      <c r="D68" s="3"/>
      <c r="E68" s="3"/>
      <c r="F68" s="3"/>
      <c r="G68" s="3"/>
      <c r="H68" s="3"/>
      <c r="I68" s="3"/>
      <c r="J68" s="3"/>
      <c r="K68" s="3"/>
    </row>
    <row r="69" spans="1:11" ht="15">
      <c r="A69" s="3"/>
      <c r="B69" s="4"/>
      <c r="C69" s="3"/>
      <c r="D69" s="3"/>
      <c r="E69" s="3"/>
      <c r="F69" s="3"/>
      <c r="G69" s="3"/>
      <c r="H69" s="3"/>
      <c r="I69" s="3"/>
      <c r="J69" s="3"/>
      <c r="K69" s="3"/>
    </row>
    <row r="70" spans="2:11" ht="15">
      <c r="B70" s="8"/>
      <c r="C70" s="9"/>
      <c r="D70" s="9"/>
      <c r="E70" s="9"/>
      <c r="F70" s="9"/>
      <c r="G70" s="9"/>
      <c r="H70" s="9"/>
      <c r="I70" s="9"/>
      <c r="J70" s="9"/>
      <c r="K70" s="9"/>
    </row>
  </sheetData>
  <sheetProtection/>
  <mergeCells count="11">
    <mergeCell ref="G7:G8"/>
    <mergeCell ref="H7:H8"/>
    <mergeCell ref="I7:I8"/>
    <mergeCell ref="B58:C58"/>
    <mergeCell ref="B3:K3"/>
    <mergeCell ref="B4:K4"/>
    <mergeCell ref="J7:J8"/>
    <mergeCell ref="K7:K8"/>
    <mergeCell ref="B7:C8"/>
    <mergeCell ref="D7:D8"/>
    <mergeCell ref="E7:F7"/>
  </mergeCells>
  <printOptions horizontalCentered="1"/>
  <pageMargins left="0.31496062992125984" right="0.31496062992125984" top="0.35433070866141736" bottom="0.15748031496062992" header="0.31496062992125984" footer="0.31496062992125984"/>
  <pageSetup horizontalDpi="600" verticalDpi="600" orientation="landscape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Laura Nayerli Pacheco Casillas</cp:lastModifiedBy>
  <cp:lastPrinted>2017-05-19T16:52:52Z</cp:lastPrinted>
  <dcterms:created xsi:type="dcterms:W3CDTF">2013-04-18T20:56:07Z</dcterms:created>
  <dcterms:modified xsi:type="dcterms:W3CDTF">2017-05-22T20:50:49Z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